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F5" i="1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4"/>
  <c r="F3"/>
  <c r="E3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4"/>
  <c r="E5"/>
  <c r="E6"/>
  <c r="E7"/>
  <c r="E8"/>
  <c r="E9"/>
  <c r="E10"/>
  <c r="E11"/>
</calcChain>
</file>

<file path=xl/sharedStrings.xml><?xml version="1.0" encoding="utf-8"?>
<sst xmlns="http://schemas.openxmlformats.org/spreadsheetml/2006/main" count="183" uniqueCount="145">
  <si>
    <t>Description</t>
  </si>
  <si>
    <t>01</t>
  </si>
  <si>
    <t>PLAQUE</t>
  </si>
  <si>
    <t>02</t>
  </si>
  <si>
    <t>HANDLE</t>
  </si>
  <si>
    <t>03</t>
  </si>
  <si>
    <t>SUPPORT</t>
  </si>
  <si>
    <t>04</t>
  </si>
  <si>
    <t>CONNECTOR FEMALE</t>
  </si>
  <si>
    <t>04A</t>
  </si>
  <si>
    <t>CONNECTOR</t>
  </si>
  <si>
    <t>05</t>
  </si>
  <si>
    <t>COUPLING</t>
  </si>
  <si>
    <t>06</t>
  </si>
  <si>
    <t>TUNNEL</t>
  </si>
  <si>
    <t>07</t>
  </si>
  <si>
    <t>08</t>
  </si>
  <si>
    <t>SHAFT</t>
  </si>
  <si>
    <t>09</t>
  </si>
  <si>
    <t>PULLEY</t>
  </si>
  <si>
    <t>HUB</t>
  </si>
  <si>
    <t>FRONT BRUSH HUB</t>
  </si>
  <si>
    <t>PIN</t>
  </si>
  <si>
    <t>SPECIAL WASHER</t>
  </si>
  <si>
    <t>COVER</t>
  </si>
  <si>
    <t>BUSHING</t>
  </si>
  <si>
    <t>LEFT SUPPORT MOTOR</t>
  </si>
  <si>
    <t>RIGHT SUPPORT MOTOR</t>
  </si>
  <si>
    <t>SPRING</t>
  </si>
  <si>
    <t>RUBBER</t>
  </si>
  <si>
    <t>LEFT BLADE</t>
  </si>
  <si>
    <t>HOPPER</t>
  </si>
  <si>
    <t>CYLINDRICAL BRUSH</t>
  </si>
  <si>
    <t>24A</t>
  </si>
  <si>
    <t>24B</t>
  </si>
  <si>
    <t>24C</t>
  </si>
  <si>
    <t>BLADE</t>
  </si>
  <si>
    <t>MOTOR</t>
  </si>
  <si>
    <t>BELT</t>
  </si>
  <si>
    <t>SEEGER RING</t>
  </si>
  <si>
    <t>KEY</t>
  </si>
  <si>
    <t>BEARING</t>
  </si>
  <si>
    <t>PIPE</t>
  </si>
  <si>
    <t>RIGHT BLADE</t>
  </si>
  <si>
    <t>SPACER</t>
  </si>
  <si>
    <t>LEFT SUPPORT</t>
  </si>
  <si>
    <t>RIGHT SUPPORT</t>
  </si>
  <si>
    <t>CHAIN</t>
  </si>
  <si>
    <t>CABLE</t>
  </si>
  <si>
    <t>FUSEHOLDER</t>
  </si>
  <si>
    <t>MAXIFUSE</t>
  </si>
  <si>
    <t>WHEEL</t>
  </si>
  <si>
    <t>RING</t>
  </si>
  <si>
    <t>QTY</t>
  </si>
  <si>
    <t>Part Number</t>
  </si>
  <si>
    <t>SKU</t>
  </si>
  <si>
    <t>ITEM</t>
  </si>
  <si>
    <t>E88090</t>
  </si>
  <si>
    <t>E83254</t>
  </si>
  <si>
    <t>E83705</t>
  </si>
  <si>
    <t>E83272</t>
  </si>
  <si>
    <t>E83893</t>
  </si>
  <si>
    <t>E82370</t>
  </si>
  <si>
    <t>E83274</t>
  </si>
  <si>
    <t>E83434</t>
  </si>
  <si>
    <t>E83435</t>
  </si>
  <si>
    <t>E83276</t>
  </si>
  <si>
    <t>E83667</t>
  </si>
  <si>
    <t>E88000</t>
  </si>
  <si>
    <t>E83112</t>
  </si>
  <si>
    <t>E83682</t>
  </si>
  <si>
    <t>E82056</t>
  </si>
  <si>
    <t>E83194</t>
  </si>
  <si>
    <t>E83101</t>
  </si>
  <si>
    <t>E83100</t>
  </si>
  <si>
    <t>E83102</t>
  </si>
  <si>
    <t>E83285</t>
  </si>
  <si>
    <t>E83154</t>
  </si>
  <si>
    <t>E83436</t>
  </si>
  <si>
    <t>E83437</t>
  </si>
  <si>
    <t>E83700</t>
  </si>
  <si>
    <t>E83277</t>
  </si>
  <si>
    <t>E83318</t>
  </si>
  <si>
    <t>E83113</t>
  </si>
  <si>
    <t>E83677</t>
  </si>
  <si>
    <t>E83516</t>
  </si>
  <si>
    <t>E83512</t>
  </si>
  <si>
    <t>E83675</t>
  </si>
  <si>
    <t>E83678</t>
  </si>
  <si>
    <t>E83673</t>
  </si>
  <si>
    <t>E83674</t>
  </si>
  <si>
    <t>E81641</t>
  </si>
  <si>
    <t>E88497</t>
  </si>
  <si>
    <t>E81658</t>
  </si>
  <si>
    <t>E81642</t>
  </si>
  <si>
    <t>E81734</t>
  </si>
  <si>
    <t>E81730</t>
  </si>
  <si>
    <t>E83681</t>
  </si>
  <si>
    <t>E83380</t>
  </si>
  <si>
    <t>E83679</t>
  </si>
  <si>
    <t>E83580</t>
  </si>
  <si>
    <t>Handle Enjoy 365</t>
  </si>
  <si>
    <t>Female connector lug (Fr.)</t>
  </si>
  <si>
    <t>Brush housing</t>
  </si>
  <si>
    <t>Plaque</t>
  </si>
  <si>
    <t>Kit, Brush Hub</t>
  </si>
  <si>
    <t>Pulley</t>
  </si>
  <si>
    <t>support</t>
  </si>
  <si>
    <t>Brush hub front  DRS/CRS</t>
  </si>
  <si>
    <t>Pin / shaft      DRS/CRS</t>
  </si>
  <si>
    <t>washer</t>
  </si>
  <si>
    <t>Belt cover</t>
  </si>
  <si>
    <t>Bracket, Spring CRS/DRS</t>
  </si>
  <si>
    <t>Splash Guard, Left</t>
  </si>
  <si>
    <t>Left blade</t>
  </si>
  <si>
    <t>Hopper for 28" Rider</t>
  </si>
  <si>
    <t>Brush, Soft 0.7mm</t>
  </si>
  <si>
    <t>Brush, Stiff 1.0mm</t>
  </si>
  <si>
    <t>Brush, Standard 0.9mm</t>
  </si>
  <si>
    <t>Brush, Tynex Grit</t>
  </si>
  <si>
    <t>motor CSR28</t>
  </si>
  <si>
    <t>Brush drive belt 28"</t>
  </si>
  <si>
    <t>Seeger ring      DRS/CRS</t>
  </si>
  <si>
    <t>Retaining Ring - External</t>
  </si>
  <si>
    <t>Shaft Key</t>
  </si>
  <si>
    <t>Bearing, 6202 2RS</t>
  </si>
  <si>
    <t>Female Coupler, Tripla</t>
  </si>
  <si>
    <t>Splash Guard, Right</t>
  </si>
  <si>
    <t>Right blade</t>
  </si>
  <si>
    <t>Pipe</t>
  </si>
  <si>
    <t>Spacer</t>
  </si>
  <si>
    <t>Pin</t>
  </si>
  <si>
    <t>Left support</t>
  </si>
  <si>
    <t>Right support</t>
  </si>
  <si>
    <t>Cap</t>
  </si>
  <si>
    <t>Chain</t>
  </si>
  <si>
    <t>Cover, Fuse</t>
  </si>
  <si>
    <t>Fuse Block End Cap</t>
  </si>
  <si>
    <t>Cable</t>
  </si>
  <si>
    <t>Fuseholder</t>
  </si>
  <si>
    <t>Fuse,  40 amp, Rider Scrubber</t>
  </si>
  <si>
    <t>Bushing</t>
  </si>
  <si>
    <t>Wheel</t>
  </si>
  <si>
    <t>Washer</t>
  </si>
  <si>
    <t>Ring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</si>
</sst>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rgb="FF000000"/>
      <name val="Times New Roman Bold"/>
    </font>
    <font>
      <sz val="8"/>
      <color rgb="FF000000"/>
      <name val="Arial Unicode MS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0" fontId="0" fillId="0" borderId="0" xfId="0" applyNumberFormat="1"/>
    <xf numFmtId="49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2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EZ LOOKUP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58"/>
  <sheetViews>
    <sheetView workbookViewId="0">
      <selection activeCell="F3" sqref="F3:F58"/>
    </sheetView>
  </sheetViews>
  <sheetFormatPr defaultRowHeight="15"/>
  <cols>
    <col min="1" max="1" width="8.42578125" customWidth="1"/>
    <col min="2" max="2" width="16.42578125" customWidth="1"/>
    <col min="3" max="3" width="6.140625" customWidth="1"/>
    <col min="4" max="4" width="31.5703125" customWidth="1"/>
    <col min="5" max="5" width="20.7109375" bestFit="1" customWidth="1"/>
    <col min="6" max="6" width="53" customWidth="1"/>
    <col min="7" max="7" width="23.42578125" style="4" bestFit="1" customWidth="1"/>
    <col min="8" max="8" width="24.42578125" bestFit="1" customWidth="1"/>
    <col min="9" max="9" width="24.85546875" bestFit="1" customWidth="1"/>
  </cols>
  <sheetData>
    <row r="2" spans="1:9">
      <c r="B2" s="1" t="s">
        <v>54</v>
      </c>
      <c r="C2" s="1" t="s">
        <v>53</v>
      </c>
      <c r="D2" s="1" t="s">
        <v>0</v>
      </c>
      <c r="G2" s="6"/>
      <c r="H2" s="1"/>
      <c r="I2" s="1"/>
    </row>
    <row r="3" spans="1:9">
      <c r="A3" s="2" t="s">
        <v>1</v>
      </c>
      <c r="B3" s="3">
        <v>203665</v>
      </c>
      <c r="C3" s="3">
        <v>2</v>
      </c>
      <c r="D3" s="2" t="s">
        <v>2</v>
      </c>
      <c r="E3" t="e">
        <f>VLOOKUP(B3,[1]Sheet2!$F$2:$I$17496,4,FALSE)</f>
        <v>#N/A</v>
      </c>
      <c r="F3" s="16" t="str">
        <f>IFERROR(VLOOKUP(TRIM(B3),[2]!Table_Query_from_BetcoViews[[AlternateID]:[ItemDescr2]],5,FALSE),D3)</f>
        <v>PLAQUE</v>
      </c>
      <c r="G3" s="7"/>
      <c r="H3" s="2"/>
      <c r="I3" s="2"/>
    </row>
    <row r="4" spans="1:9">
      <c r="A4" s="2" t="s">
        <v>3</v>
      </c>
      <c r="B4" s="3">
        <v>410272</v>
      </c>
      <c r="C4" s="3">
        <v>1</v>
      </c>
      <c r="D4" s="2" t="s">
        <v>4</v>
      </c>
      <c r="E4" s="5" t="str">
        <f>VLOOKUP(B4,[1]Sheet2!$F$2:$I$17496,4,FALSE)</f>
        <v xml:space="preserve">E8809000                      </v>
      </c>
      <c r="F4" s="16" t="str">
        <f>IFERROR(VLOOKUP(TRIM(B4),[2]!Table_Query_from_BetcoViews[[AlternateID]:[ItemDescr2]],5,FALSE),D4)</f>
        <v>Handle Enjoy 365</v>
      </c>
      <c r="G4" s="7"/>
      <c r="H4" s="2"/>
      <c r="I4" s="2"/>
    </row>
    <row r="5" spans="1:9">
      <c r="A5" s="2" t="s">
        <v>5</v>
      </c>
      <c r="B5" s="3">
        <v>400364</v>
      </c>
      <c r="C5" s="3">
        <v>1</v>
      </c>
      <c r="D5" s="2" t="s">
        <v>6</v>
      </c>
      <c r="E5" t="e">
        <f>VLOOKUP(B5,[1]Sheet2!$F$2:$I$17496,4,FALSE)</f>
        <v>#N/A</v>
      </c>
      <c r="F5" s="16" t="str">
        <f>IFERROR(VLOOKUP(TRIM(B5),[2]!Table_Query_from_BetcoViews[[AlternateID]:[ItemDescr2]],5,FALSE),D5)</f>
        <v>SUPPORT</v>
      </c>
      <c r="G5" s="7"/>
      <c r="H5" s="2"/>
      <c r="I5" s="2"/>
    </row>
    <row r="6" spans="1:9">
      <c r="A6" s="2" t="s">
        <v>7</v>
      </c>
      <c r="B6" s="3">
        <v>409667</v>
      </c>
      <c r="C6" s="3">
        <v>1</v>
      </c>
      <c r="D6" s="2" t="s">
        <v>8</v>
      </c>
      <c r="E6" t="str">
        <f>VLOOKUP(B6,[1]Sheet2!$F$2:$I$17496,4,FALSE)</f>
        <v xml:space="preserve">E8325400                      </v>
      </c>
      <c r="F6" s="16" t="str">
        <f>IFERROR(VLOOKUP(TRIM(B6),[2]!Table_Query_from_BetcoViews[[AlternateID]:[ItemDescr2]],5,FALSE),D6)</f>
        <v>Female connector lug (Fr.)</v>
      </c>
      <c r="G6" s="7"/>
      <c r="H6" s="2"/>
      <c r="I6" s="2"/>
    </row>
    <row r="7" spans="1:9">
      <c r="A7" s="2" t="s">
        <v>9</v>
      </c>
      <c r="B7" s="3">
        <v>204355</v>
      </c>
      <c r="C7" s="3">
        <v>1</v>
      </c>
      <c r="D7" s="2" t="s">
        <v>10</v>
      </c>
      <c r="E7" t="str">
        <f>VLOOKUP(B7,[1]Sheet2!$F$2:$I$17496,4,FALSE)</f>
        <v xml:space="preserve">E8325400                      </v>
      </c>
      <c r="F7" s="16" t="str">
        <f>IFERROR(VLOOKUP(TRIM(B7),[2]!Table_Query_from_BetcoViews[[AlternateID]:[ItemDescr2]],5,FALSE),D7)</f>
        <v>Female connector lug (Fr.)</v>
      </c>
      <c r="G7" s="7"/>
      <c r="H7" s="2"/>
      <c r="I7" s="2"/>
    </row>
    <row r="8" spans="1:9">
      <c r="A8" s="2" t="s">
        <v>11</v>
      </c>
      <c r="B8" s="3">
        <v>203674</v>
      </c>
      <c r="C8" s="3">
        <v>1</v>
      </c>
      <c r="D8" s="2" t="s">
        <v>12</v>
      </c>
      <c r="E8" t="e">
        <f>VLOOKUP(B8,[1]Sheet2!$F$2:$I$17496,4,FALSE)</f>
        <v>#N/A</v>
      </c>
      <c r="F8" s="16" t="str">
        <f>IFERROR(VLOOKUP(TRIM(B8),[2]!Table_Query_from_BetcoViews[[AlternateID]:[ItemDescr2]],5,FALSE),D8)</f>
        <v>COUPLING</v>
      </c>
      <c r="G8" s="7"/>
      <c r="H8" s="2"/>
      <c r="I8" s="2"/>
    </row>
    <row r="9" spans="1:9">
      <c r="A9" s="2" t="s">
        <v>13</v>
      </c>
      <c r="B9" s="3">
        <v>200078</v>
      </c>
      <c r="C9" s="3">
        <v>1</v>
      </c>
      <c r="D9" s="2" t="s">
        <v>14</v>
      </c>
      <c r="E9" t="str">
        <f>VLOOKUP(B9,[1]Sheet2!$F$2:$I$17496,4,FALSE)</f>
        <v xml:space="preserve">E8370500                      </v>
      </c>
      <c r="F9" s="16" t="str">
        <f>IFERROR(VLOOKUP(TRIM(B9),[2]!Table_Query_from_BetcoViews[[AlternateID]:[ItemDescr2]],5,FALSE),D9)</f>
        <v>Brush housing</v>
      </c>
      <c r="G9" s="7"/>
      <c r="H9" s="2"/>
      <c r="I9" s="2"/>
    </row>
    <row r="10" spans="1:9">
      <c r="A10" s="2" t="s">
        <v>15</v>
      </c>
      <c r="B10" s="3">
        <v>400115</v>
      </c>
      <c r="C10" s="3">
        <v>2</v>
      </c>
      <c r="D10" s="2" t="s">
        <v>2</v>
      </c>
      <c r="E10" t="str">
        <f>VLOOKUP(B10,[1]Sheet2!$F$2:$I$17496,4,FALSE)</f>
        <v xml:space="preserve">E8327200                      </v>
      </c>
      <c r="F10" s="16" t="str">
        <f>IFERROR(VLOOKUP(TRIM(B10),[2]!Table_Query_from_BetcoViews[[AlternateID]:[ItemDescr2]],5,FALSE),D10)</f>
        <v>Plaque</v>
      </c>
      <c r="G10" s="7"/>
      <c r="H10" s="2"/>
      <c r="I10" s="2"/>
    </row>
    <row r="11" spans="1:9">
      <c r="A11" s="2" t="s">
        <v>16</v>
      </c>
      <c r="B11" s="3">
        <v>400116</v>
      </c>
      <c r="C11" s="3">
        <v>2</v>
      </c>
      <c r="D11" s="2" t="s">
        <v>17</v>
      </c>
      <c r="E11" t="str">
        <f>VLOOKUP(B11,[1]Sheet2!$F$2:$I$17496,4,FALSE)</f>
        <v xml:space="preserve">E8389300                      </v>
      </c>
      <c r="F11" s="16" t="str">
        <f>IFERROR(VLOOKUP(TRIM(B11),[2]!Table_Query_from_BetcoViews[[AlternateID]:[ItemDescr2]],5,FALSE),D11)</f>
        <v>Kit, Brush Hub</v>
      </c>
      <c r="G11" s="7"/>
      <c r="H11" s="2"/>
      <c r="I11" s="2"/>
    </row>
    <row r="12" spans="1:9">
      <c r="A12" s="2" t="s">
        <v>18</v>
      </c>
      <c r="B12" s="3">
        <v>408153</v>
      </c>
      <c r="C12" s="3">
        <v>2</v>
      </c>
      <c r="D12" s="2" t="s">
        <v>19</v>
      </c>
      <c r="E12" t="str">
        <f>VLOOKUP(B12,[1]Sheet2!$F$2:$I$17496,4,FALSE)</f>
        <v xml:space="preserve">E8389300                      </v>
      </c>
      <c r="F12" s="16" t="str">
        <f>IFERROR(VLOOKUP(TRIM(B12),[2]!Table_Query_from_BetcoViews[[AlternateID]:[ItemDescr2]],5,FALSE),D12)</f>
        <v>Kit, Brush Hub</v>
      </c>
      <c r="G12" s="7"/>
      <c r="H12" s="2"/>
      <c r="I12" s="2"/>
    </row>
    <row r="13" spans="1:9">
      <c r="A13" s="3">
        <v>10</v>
      </c>
      <c r="B13" s="3">
        <v>408154</v>
      </c>
      <c r="C13" s="3">
        <v>2</v>
      </c>
      <c r="D13" s="2" t="s">
        <v>19</v>
      </c>
      <c r="E13" t="str">
        <f>VLOOKUP(B13,[1]Sheet2!$F$2:$I$17496,4,FALSE)</f>
        <v xml:space="preserve">E8237000                      </v>
      </c>
      <c r="F13" s="16" t="str">
        <f>IFERROR(VLOOKUP(TRIM(B13),[2]!Table_Query_from_BetcoViews[[AlternateID]:[ItemDescr2]],5,FALSE),D13)</f>
        <v>Pulley</v>
      </c>
      <c r="G13" s="7"/>
      <c r="H13" s="2"/>
      <c r="I13" s="2"/>
    </row>
    <row r="14" spans="1:9">
      <c r="A14" s="3">
        <v>11</v>
      </c>
      <c r="B14" s="3">
        <v>200079</v>
      </c>
      <c r="C14" s="3">
        <v>2</v>
      </c>
      <c r="D14" s="2" t="s">
        <v>6</v>
      </c>
      <c r="E14" t="str">
        <f>VLOOKUP(B14,[1]Sheet2!$F$2:$I$17496,4,FALSE)</f>
        <v xml:space="preserve">E8327400                      </v>
      </c>
      <c r="F14" s="16" t="str">
        <f>IFERROR(VLOOKUP(TRIM(B14),[2]!Table_Query_from_BetcoViews[[AlternateID]:[ItemDescr2]],5,FALSE),D14)</f>
        <v>support</v>
      </c>
      <c r="G14" s="7"/>
      <c r="H14" s="2"/>
      <c r="I14" s="2"/>
    </row>
    <row r="15" spans="1:9">
      <c r="A15" s="3">
        <v>12</v>
      </c>
      <c r="B15" s="3">
        <v>400117</v>
      </c>
      <c r="C15" s="3">
        <v>2</v>
      </c>
      <c r="D15" s="2" t="s">
        <v>20</v>
      </c>
      <c r="E15" t="str">
        <f>VLOOKUP(B15,[1]Sheet2!$F$2:$I$17496,4,FALSE)</f>
        <v xml:space="preserve">E8389300                      </v>
      </c>
      <c r="F15" s="16" t="str">
        <f>IFERROR(VLOOKUP(TRIM(B15),[2]!Table_Query_from_BetcoViews[[AlternateID]:[ItemDescr2]],5,FALSE),D15)</f>
        <v>Kit, Brush Hub</v>
      </c>
      <c r="G15" s="7"/>
      <c r="H15" s="2"/>
      <c r="I15" s="2"/>
    </row>
    <row r="16" spans="1:9">
      <c r="A16" s="3">
        <v>13</v>
      </c>
      <c r="B16" s="3">
        <v>200080</v>
      </c>
      <c r="C16" s="3">
        <v>2</v>
      </c>
      <c r="D16" s="2" t="s">
        <v>21</v>
      </c>
      <c r="E16" t="str">
        <f>VLOOKUP(B16,[1]Sheet2!$F$2:$I$17496,4,FALSE)</f>
        <v xml:space="preserve">E8343400                      </v>
      </c>
      <c r="F16" s="16" t="str">
        <f>IFERROR(VLOOKUP(TRIM(B16),[2]!Table_Query_from_BetcoViews[[AlternateID]:[ItemDescr2]],5,FALSE),D16)</f>
        <v>Brush hub front  DRS/CRS</v>
      </c>
      <c r="G16" s="7"/>
      <c r="H16" s="2"/>
      <c r="I16" s="2"/>
    </row>
    <row r="17" spans="1:9">
      <c r="A17" s="3">
        <v>14</v>
      </c>
      <c r="B17" s="3">
        <v>203667</v>
      </c>
      <c r="C17" s="3">
        <v>2</v>
      </c>
      <c r="D17" s="2" t="s">
        <v>22</v>
      </c>
      <c r="E17" t="str">
        <f>VLOOKUP(B17,[1]Sheet2!$F$2:$I$17496,4,FALSE)</f>
        <v xml:space="preserve">E8343500                      </v>
      </c>
      <c r="F17" s="16" t="str">
        <f>IFERROR(VLOOKUP(TRIM(B17),[2]!Table_Query_from_BetcoViews[[AlternateID]:[ItemDescr2]],5,FALSE),D17)</f>
        <v>Pin / shaft      DRS/CRS</v>
      </c>
      <c r="G17" s="7"/>
      <c r="H17" s="2"/>
      <c r="I17" s="2"/>
    </row>
    <row r="18" spans="1:9">
      <c r="A18" s="3">
        <v>15</v>
      </c>
      <c r="B18" s="3">
        <v>400118</v>
      </c>
      <c r="C18" s="3">
        <v>4</v>
      </c>
      <c r="D18" s="2" t="s">
        <v>23</v>
      </c>
      <c r="E18" t="str">
        <f>VLOOKUP(B18,[1]Sheet2!$F$2:$I$17496,4,FALSE)</f>
        <v xml:space="preserve">E8327600                      </v>
      </c>
      <c r="F18" s="16" t="str">
        <f>IFERROR(VLOOKUP(TRIM(B18),[2]!Table_Query_from_BetcoViews[[AlternateID]:[ItemDescr2]],5,FALSE),D18)</f>
        <v>washer</v>
      </c>
      <c r="G18" s="7"/>
      <c r="H18" s="2"/>
      <c r="I18" s="2"/>
    </row>
    <row r="19" spans="1:9">
      <c r="A19" s="3">
        <v>16</v>
      </c>
      <c r="B19" s="3">
        <v>206621</v>
      </c>
      <c r="C19" s="3">
        <v>2</v>
      </c>
      <c r="D19" s="2" t="s">
        <v>24</v>
      </c>
      <c r="E19" t="str">
        <f>VLOOKUP(B19,[1]Sheet2!$F$2:$I$17496,4,FALSE)</f>
        <v xml:space="preserve">E8366700                      </v>
      </c>
      <c r="F19" s="16" t="str">
        <f>IFERROR(VLOOKUP(TRIM(B19),[2]!Table_Query_from_BetcoViews[[AlternateID]:[ItemDescr2]],5,FALSE),D19)</f>
        <v>Belt cover</v>
      </c>
      <c r="G19" s="7"/>
      <c r="H19" s="2"/>
      <c r="I19" s="2"/>
    </row>
    <row r="20" spans="1:9">
      <c r="A20" s="3">
        <v>17</v>
      </c>
      <c r="B20" s="3">
        <v>408023</v>
      </c>
      <c r="C20" s="3">
        <v>2</v>
      </c>
      <c r="D20" s="2" t="s">
        <v>25</v>
      </c>
      <c r="E20" t="e">
        <f>VLOOKUP(B20,[1]Sheet2!$F$2:$I$17496,4,FALSE)</f>
        <v>#N/A</v>
      </c>
      <c r="F20" s="16" t="str">
        <f>IFERROR(VLOOKUP(TRIM(B20),[2]!Table_Query_from_BetcoViews[[AlternateID]:[ItemDescr2]],5,FALSE),D20)</f>
        <v>BUSHING</v>
      </c>
      <c r="G20" s="7"/>
      <c r="H20" s="2"/>
      <c r="I20" s="2"/>
    </row>
    <row r="21" spans="1:9">
      <c r="A21" s="3">
        <v>18</v>
      </c>
      <c r="B21" s="3">
        <v>203668</v>
      </c>
      <c r="C21" s="3">
        <v>1</v>
      </c>
      <c r="D21" s="2" t="s">
        <v>26</v>
      </c>
      <c r="E21" t="e">
        <f>VLOOKUP(B21,[1]Sheet2!$F$2:$I$17496,4,FALSE)</f>
        <v>#N/A</v>
      </c>
      <c r="F21" s="16" t="str">
        <f>IFERROR(VLOOKUP(TRIM(B21),[2]!Table_Query_from_BetcoViews[[AlternateID]:[ItemDescr2]],5,FALSE),D21)</f>
        <v>LEFT SUPPORT MOTOR</v>
      </c>
      <c r="G21" s="7"/>
      <c r="H21" s="2"/>
      <c r="I21" s="2"/>
    </row>
    <row r="22" spans="1:9">
      <c r="A22" s="3">
        <v>19</v>
      </c>
      <c r="B22" s="3">
        <v>203669</v>
      </c>
      <c r="C22" s="3">
        <v>1</v>
      </c>
      <c r="D22" s="2" t="s">
        <v>27</v>
      </c>
      <c r="E22" t="e">
        <f>VLOOKUP(B22,[1]Sheet2!$F$2:$I$17496,4,FALSE)</f>
        <v>#N/A</v>
      </c>
      <c r="F22" s="16" t="str">
        <f>IFERROR(VLOOKUP(TRIM(B22),[2]!Table_Query_from_BetcoViews[[AlternateID]:[ItemDescr2]],5,FALSE),D22)</f>
        <v>RIGHT SUPPORT MOTOR</v>
      </c>
      <c r="G22" s="7"/>
      <c r="H22" s="2"/>
      <c r="I22" s="2"/>
    </row>
    <row r="23" spans="1:9">
      <c r="A23" s="3">
        <v>20</v>
      </c>
      <c r="B23" s="3">
        <v>203670</v>
      </c>
      <c r="C23" s="3">
        <v>2</v>
      </c>
      <c r="D23" s="2" t="s">
        <v>28</v>
      </c>
      <c r="E23" t="str">
        <f>VLOOKUP(B23,[1]Sheet2!$F$2:$I$17496,4,FALSE)</f>
        <v xml:space="preserve">E8800000                      </v>
      </c>
      <c r="F23" s="16" t="str">
        <f>IFERROR(VLOOKUP(TRIM(B23),[2]!Table_Query_from_BetcoViews[[AlternateID]:[ItemDescr2]],5,FALSE),D23)</f>
        <v>Bracket, Spring CRS/DRS</v>
      </c>
      <c r="G23" s="7"/>
      <c r="H23" s="2"/>
      <c r="I23" s="2"/>
    </row>
    <row r="24" spans="1:9">
      <c r="A24" s="3">
        <v>21</v>
      </c>
      <c r="B24" s="3">
        <v>406040</v>
      </c>
      <c r="C24" s="3">
        <v>1</v>
      </c>
      <c r="D24" s="2" t="s">
        <v>29</v>
      </c>
      <c r="E24" t="str">
        <f>VLOOKUP(B24,[1]Sheet2!$F$2:$I$17496,4,FALSE)</f>
        <v xml:space="preserve">E8311200                      </v>
      </c>
      <c r="F24" s="16" t="str">
        <f>IFERROR(VLOOKUP(TRIM(B24),[2]!Table_Query_from_BetcoViews[[AlternateID]:[ItemDescr2]],5,FALSE),D24)</f>
        <v>Splash Guard, Left</v>
      </c>
      <c r="G24" s="7"/>
      <c r="H24" s="2"/>
      <c r="I24" s="2"/>
    </row>
    <row r="25" spans="1:9">
      <c r="A25" s="3">
        <v>22</v>
      </c>
      <c r="B25" s="3">
        <v>202373</v>
      </c>
      <c r="C25" s="3">
        <v>1</v>
      </c>
      <c r="D25" s="2" t="s">
        <v>30</v>
      </c>
      <c r="E25" t="str">
        <f>VLOOKUP(B25,[1]Sheet2!$F$2:$I$17496,4,FALSE)</f>
        <v xml:space="preserve">E8368200                      </v>
      </c>
      <c r="F25" s="16" t="str">
        <f>IFERROR(VLOOKUP(TRIM(B25),[2]!Table_Query_from_BetcoViews[[AlternateID]:[ItemDescr2]],5,FALSE),D25)</f>
        <v>Left blade</v>
      </c>
      <c r="G25" s="7"/>
      <c r="H25" s="2"/>
      <c r="I25" s="2"/>
    </row>
    <row r="26" spans="1:9">
      <c r="A26" s="3">
        <v>23</v>
      </c>
      <c r="B26" s="3">
        <v>400114</v>
      </c>
      <c r="C26" s="3">
        <v>1</v>
      </c>
      <c r="D26" s="2" t="s">
        <v>31</v>
      </c>
      <c r="E26" t="str">
        <f>VLOOKUP(B26,[1]Sheet2!$F$2:$I$17496,4,FALSE)</f>
        <v xml:space="preserve">E8205600                      </v>
      </c>
      <c r="F26" s="16" t="str">
        <f>IFERROR(VLOOKUP(TRIM(B26),[2]!Table_Query_from_BetcoViews[[AlternateID]:[ItemDescr2]],5,FALSE),D26)</f>
        <v>Hopper for 28" Rider</v>
      </c>
      <c r="G26" s="7"/>
      <c r="H26" s="2"/>
      <c r="I26" s="2"/>
    </row>
    <row r="27" spans="1:9">
      <c r="A27" s="3">
        <v>24</v>
      </c>
      <c r="B27" s="3">
        <v>405597</v>
      </c>
      <c r="C27" s="3">
        <v>2</v>
      </c>
      <c r="D27" s="2" t="s">
        <v>32</v>
      </c>
      <c r="E27" t="str">
        <f>VLOOKUP(B27,[1]Sheet2!$F$2:$I$17496,4,FALSE)</f>
        <v xml:space="preserve">E8319400                      </v>
      </c>
      <c r="F27" s="16" t="str">
        <f>IFERROR(VLOOKUP(TRIM(B27),[2]!Table_Query_from_BetcoViews[[AlternateID]:[ItemDescr2]],5,FALSE),D27)</f>
        <v>Brush, Soft 0.7mm</v>
      </c>
      <c r="G27" s="7"/>
      <c r="H27" s="2"/>
      <c r="I27" s="2"/>
    </row>
    <row r="28" spans="1:9">
      <c r="A28" s="2" t="s">
        <v>33</v>
      </c>
      <c r="B28" s="3">
        <v>405598</v>
      </c>
      <c r="C28" s="3">
        <v>2</v>
      </c>
      <c r="D28" s="2" t="s">
        <v>32</v>
      </c>
      <c r="E28" t="str">
        <f>VLOOKUP(B28,[1]Sheet2!$F$2:$I$17496,4,FALSE)</f>
        <v xml:space="preserve">E8310100                      </v>
      </c>
      <c r="F28" s="16" t="str">
        <f>IFERROR(VLOOKUP(TRIM(B28),[2]!Table_Query_from_BetcoViews[[AlternateID]:[ItemDescr2]],5,FALSE),D28)</f>
        <v>Brush, Stiff 1.0mm</v>
      </c>
      <c r="G28" s="7"/>
      <c r="H28" s="2"/>
      <c r="I28" s="2"/>
    </row>
    <row r="29" spans="1:9">
      <c r="A29" s="2" t="s">
        <v>34</v>
      </c>
      <c r="B29" s="3">
        <v>405599</v>
      </c>
      <c r="C29" s="3">
        <v>2</v>
      </c>
      <c r="D29" s="2" t="s">
        <v>32</v>
      </c>
      <c r="E29" t="str">
        <f>VLOOKUP(B29,[1]Sheet2!$F$2:$I$17496,4,FALSE)</f>
        <v xml:space="preserve">E8310000                      </v>
      </c>
      <c r="F29" s="16" t="str">
        <f>IFERROR(VLOOKUP(TRIM(B29),[2]!Table_Query_from_BetcoViews[[AlternateID]:[ItemDescr2]],5,FALSE),D29)</f>
        <v>Brush, Standard 0.9mm</v>
      </c>
      <c r="G29" s="7"/>
      <c r="H29" s="2"/>
      <c r="I29" s="2"/>
    </row>
    <row r="30" spans="1:9">
      <c r="A30" s="2" t="s">
        <v>35</v>
      </c>
      <c r="B30" s="3">
        <v>405600</v>
      </c>
      <c r="C30" s="3">
        <v>2</v>
      </c>
      <c r="D30" s="2" t="s">
        <v>32</v>
      </c>
      <c r="E30" t="str">
        <f>VLOOKUP(B30,[1]Sheet2!$F$2:$I$17496,4,FALSE)</f>
        <v xml:space="preserve">E8310200                      </v>
      </c>
      <c r="F30" s="16" t="str">
        <f>IFERROR(VLOOKUP(TRIM(B30),[2]!Table_Query_from_BetcoViews[[AlternateID]:[ItemDescr2]],5,FALSE),D30)</f>
        <v>Brush, Tynex Grit</v>
      </c>
      <c r="G30" s="7"/>
      <c r="H30" s="2"/>
      <c r="I30" s="2"/>
    </row>
    <row r="31" spans="1:9">
      <c r="A31" s="3">
        <v>25</v>
      </c>
      <c r="B31" s="3">
        <v>400363</v>
      </c>
      <c r="C31" s="3">
        <v>1</v>
      </c>
      <c r="D31" s="2" t="s">
        <v>36</v>
      </c>
      <c r="E31" t="e">
        <f>VLOOKUP(B31,[1]Sheet2!$F$2:$I$17496,4,FALSE)</f>
        <v>#N/A</v>
      </c>
      <c r="F31" s="16" t="str">
        <f>IFERROR(VLOOKUP(TRIM(B31),[2]!Table_Query_from_BetcoViews[[AlternateID]:[ItemDescr2]],5,FALSE),D31)</f>
        <v>BLADE</v>
      </c>
      <c r="G31" s="7"/>
      <c r="H31" s="2"/>
      <c r="I31" s="2"/>
    </row>
    <row r="32" spans="1:9">
      <c r="A32" s="3">
        <v>26</v>
      </c>
      <c r="B32" s="3">
        <v>407743</v>
      </c>
      <c r="C32" s="3">
        <v>2</v>
      </c>
      <c r="D32" s="2" t="s">
        <v>37</v>
      </c>
      <c r="E32" t="str">
        <f>VLOOKUP(B32,[1]Sheet2!$F$2:$I$17496,4,FALSE)</f>
        <v xml:space="preserve">E8328500                      </v>
      </c>
      <c r="F32" s="16" t="str">
        <f>IFERROR(VLOOKUP(TRIM(B32),[2]!Table_Query_from_BetcoViews[[AlternateID]:[ItemDescr2]],5,FALSE),D32)</f>
        <v>motor CSR28</v>
      </c>
      <c r="G32" s="7"/>
      <c r="H32" s="2"/>
      <c r="I32" s="2"/>
    </row>
    <row r="33" spans="1:9">
      <c r="A33" s="3">
        <v>27</v>
      </c>
      <c r="B33" s="3">
        <v>408323</v>
      </c>
      <c r="C33" s="3">
        <v>2</v>
      </c>
      <c r="D33" s="2" t="s">
        <v>38</v>
      </c>
      <c r="E33" t="str">
        <f>VLOOKUP(B33,[1]Sheet2!$F$2:$I$17496,4,FALSE)</f>
        <v xml:space="preserve">E8315400                      </v>
      </c>
      <c r="F33" s="16" t="str">
        <f>IFERROR(VLOOKUP(TRIM(B33),[2]!Table_Query_from_BetcoViews[[AlternateID]:[ItemDescr2]],5,FALSE),D33)</f>
        <v>Brush drive belt 28"</v>
      </c>
      <c r="G33" s="7"/>
      <c r="H33" s="2"/>
      <c r="I33" s="2"/>
    </row>
    <row r="34" spans="1:9">
      <c r="A34" s="3">
        <v>28</v>
      </c>
      <c r="B34" s="3">
        <v>408341</v>
      </c>
      <c r="C34" s="3">
        <v>2</v>
      </c>
      <c r="D34" s="2" t="s">
        <v>39</v>
      </c>
      <c r="E34" t="str">
        <f>VLOOKUP(B34,[1]Sheet2!$F$2:$I$17496,4,FALSE)</f>
        <v xml:space="preserve">E8343600                      </v>
      </c>
      <c r="F34" s="16" t="str">
        <f>IFERROR(VLOOKUP(TRIM(B34),[2]!Table_Query_from_BetcoViews[[AlternateID]:[ItemDescr2]],5,FALSE),D34)</f>
        <v>Seeger ring      DRS/CRS</v>
      </c>
      <c r="G34" s="7"/>
      <c r="H34" s="2"/>
      <c r="I34" s="2"/>
    </row>
    <row r="35" spans="1:9">
      <c r="A35" s="3">
        <v>29</v>
      </c>
      <c r="B35" s="3">
        <v>408353</v>
      </c>
      <c r="C35" s="3">
        <v>2</v>
      </c>
      <c r="D35" s="2" t="s">
        <v>39</v>
      </c>
      <c r="E35" t="str">
        <f>VLOOKUP(B35,[1]Sheet2!$F$2:$I$17496,4,FALSE)</f>
        <v xml:space="preserve">E8343700                      </v>
      </c>
      <c r="F35" s="16" t="str">
        <f>IFERROR(VLOOKUP(TRIM(B35),[2]!Table_Query_from_BetcoViews[[AlternateID]:[ItemDescr2]],5,FALSE),D35)</f>
        <v>Retaining Ring - External</v>
      </c>
      <c r="G35" s="7"/>
      <c r="H35" s="2"/>
      <c r="I35" s="2"/>
    </row>
    <row r="36" spans="1:9">
      <c r="A36" s="3">
        <v>30</v>
      </c>
      <c r="B36" s="3">
        <v>408402</v>
      </c>
      <c r="C36" s="3">
        <v>2</v>
      </c>
      <c r="D36" s="2" t="s">
        <v>40</v>
      </c>
      <c r="E36" t="str">
        <f>VLOOKUP(B36,[1]Sheet2!$F$2:$I$17496,4,FALSE)</f>
        <v xml:space="preserve">E8370000                      </v>
      </c>
      <c r="F36" s="16" t="str">
        <f>IFERROR(VLOOKUP(TRIM(B36),[2]!Table_Query_from_BetcoViews[[AlternateID]:[ItemDescr2]],5,FALSE),D36)</f>
        <v>Shaft Key</v>
      </c>
      <c r="G36" s="7"/>
      <c r="H36" s="2"/>
      <c r="I36" s="2"/>
    </row>
    <row r="37" spans="1:9">
      <c r="A37" s="3">
        <v>31</v>
      </c>
      <c r="B37" s="3">
        <v>408427</v>
      </c>
      <c r="C37" s="3">
        <v>6</v>
      </c>
      <c r="D37" s="2" t="s">
        <v>41</v>
      </c>
      <c r="E37" t="str">
        <f>VLOOKUP(B37,[1]Sheet2!$F$2:$I$17496,4,FALSE)</f>
        <v xml:space="preserve">E8327700                      </v>
      </c>
      <c r="F37" s="16" t="str">
        <f>IFERROR(VLOOKUP(TRIM(B37),[2]!Table_Query_from_BetcoViews[[AlternateID]:[ItemDescr2]],5,FALSE),D37)</f>
        <v>Bearing, 6202 2RS</v>
      </c>
      <c r="G37" s="7"/>
      <c r="H37" s="2"/>
      <c r="I37" s="2"/>
    </row>
    <row r="38" spans="1:9">
      <c r="A38" s="3">
        <v>32</v>
      </c>
      <c r="B38" s="3">
        <v>410435</v>
      </c>
      <c r="C38" s="3">
        <v>1</v>
      </c>
      <c r="D38" s="2" t="s">
        <v>42</v>
      </c>
      <c r="E38" t="str">
        <f>VLOOKUP(B38,[1]Sheet2!$F$2:$I$17496,4,FALSE)</f>
        <v xml:space="preserve">E8331800                      </v>
      </c>
      <c r="F38" s="16" t="str">
        <f>IFERROR(VLOOKUP(TRIM(B38),[2]!Table_Query_from_BetcoViews[[AlternateID]:[ItemDescr2]],5,FALSE),D38)</f>
        <v>Female Coupler, Tripla</v>
      </c>
      <c r="G38" s="7"/>
      <c r="H38" s="2"/>
      <c r="I38" s="2"/>
    </row>
    <row r="39" spans="1:9">
      <c r="A39" s="3">
        <v>33</v>
      </c>
      <c r="B39" s="3">
        <v>406041</v>
      </c>
      <c r="C39" s="3">
        <v>1</v>
      </c>
      <c r="D39" s="2" t="s">
        <v>29</v>
      </c>
      <c r="E39" t="str">
        <f>VLOOKUP(B39,[1]Sheet2!$F$2:$I$17496,4,FALSE)</f>
        <v xml:space="preserve">E8311300                      </v>
      </c>
      <c r="F39" s="16" t="str">
        <f>IFERROR(VLOOKUP(TRIM(B39),[2]!Table_Query_from_BetcoViews[[AlternateID]:[ItemDescr2]],5,FALSE),D39)</f>
        <v>Splash Guard, Right</v>
      </c>
      <c r="G39" s="7"/>
      <c r="H39" s="2"/>
      <c r="I39" s="2"/>
    </row>
    <row r="40" spans="1:9">
      <c r="A40" s="3">
        <v>34</v>
      </c>
      <c r="B40" s="3">
        <v>202374</v>
      </c>
      <c r="C40" s="3">
        <v>1</v>
      </c>
      <c r="D40" s="2" t="s">
        <v>43</v>
      </c>
      <c r="E40" t="str">
        <f>VLOOKUP(B40,[1]Sheet2!$F$2:$I$17496,4,FALSE)</f>
        <v xml:space="preserve">E8367700                      </v>
      </c>
      <c r="F40" s="16" t="str">
        <f>IFERROR(VLOOKUP(TRIM(B40),[2]!Table_Query_from_BetcoViews[[AlternateID]:[ItemDescr2]],5,FALSE),D40)</f>
        <v>Right blade</v>
      </c>
      <c r="G40" s="7"/>
      <c r="H40" s="2"/>
      <c r="I40" s="2"/>
    </row>
    <row r="41" spans="1:9">
      <c r="A41" s="3">
        <v>35</v>
      </c>
      <c r="B41" s="3">
        <v>400757</v>
      </c>
      <c r="C41" s="3">
        <v>1</v>
      </c>
      <c r="D41" s="2" t="s">
        <v>42</v>
      </c>
      <c r="E41" t="str">
        <f>VLOOKUP(B41,[1]Sheet2!$F$2:$I$17496,4,FALSE)</f>
        <v xml:space="preserve">E8351600                      </v>
      </c>
      <c r="F41" s="16" t="str">
        <f>IFERROR(VLOOKUP(TRIM(B41),[2]!Table_Query_from_BetcoViews[[AlternateID]:[ItemDescr2]],5,FALSE),D41)</f>
        <v>Pipe</v>
      </c>
      <c r="G41" s="7"/>
      <c r="H41" s="2"/>
      <c r="I41" s="2"/>
    </row>
    <row r="42" spans="1:9">
      <c r="A42" s="3">
        <v>36</v>
      </c>
      <c r="B42" s="3">
        <v>203671</v>
      </c>
      <c r="C42" s="3">
        <v>2</v>
      </c>
      <c r="D42" s="2" t="s">
        <v>44</v>
      </c>
      <c r="E42" t="str">
        <f>VLOOKUP(B42,[1]Sheet2!$F$2:$I$17496,4,FALSE)</f>
        <v xml:space="preserve">E8351200                      </v>
      </c>
      <c r="F42" s="16" t="str">
        <f>IFERROR(VLOOKUP(TRIM(B42),[2]!Table_Query_from_BetcoViews[[AlternateID]:[ItemDescr2]],5,FALSE),D42)</f>
        <v>Spacer</v>
      </c>
      <c r="G42" s="7"/>
      <c r="H42" s="2"/>
      <c r="I42" s="2"/>
    </row>
    <row r="43" spans="1:9">
      <c r="A43" s="3">
        <v>37</v>
      </c>
      <c r="B43" s="3">
        <v>203672</v>
      </c>
      <c r="C43" s="3">
        <v>2</v>
      </c>
      <c r="D43" s="2" t="s">
        <v>22</v>
      </c>
      <c r="E43" t="str">
        <f>VLOOKUP(B43,[1]Sheet2!$F$2:$I$17496,4,FALSE)</f>
        <v xml:space="preserve">E8367500                      </v>
      </c>
      <c r="F43" s="16" t="str">
        <f>IFERROR(VLOOKUP(TRIM(B43),[2]!Table_Query_from_BetcoViews[[AlternateID]:[ItemDescr2]],5,FALSE),D43)</f>
        <v>Pin</v>
      </c>
      <c r="G43" s="7"/>
      <c r="H43" s="2"/>
      <c r="I43" s="2"/>
    </row>
    <row r="44" spans="1:9">
      <c r="A44" s="3">
        <v>38</v>
      </c>
      <c r="B44" s="3">
        <v>203673</v>
      </c>
      <c r="C44" s="3">
        <v>2</v>
      </c>
      <c r="D44" s="2" t="s">
        <v>12</v>
      </c>
      <c r="E44" t="e">
        <f>VLOOKUP(B44,[1]Sheet2!$F$2:$I$17496,4,FALSE)</f>
        <v>#N/A</v>
      </c>
      <c r="F44" s="16" t="str">
        <f>IFERROR(VLOOKUP(TRIM(B44),[2]!Table_Query_from_BetcoViews[[AlternateID]:[ItemDescr2]],5,FALSE),D44)</f>
        <v>COUPLING</v>
      </c>
      <c r="G44" s="7"/>
      <c r="H44" s="2"/>
      <c r="I44" s="2"/>
    </row>
    <row r="45" spans="1:9">
      <c r="A45" s="3">
        <v>39</v>
      </c>
      <c r="B45" s="3">
        <v>400759</v>
      </c>
      <c r="C45" s="3">
        <v>1</v>
      </c>
      <c r="D45" s="2" t="s">
        <v>45</v>
      </c>
      <c r="E45" t="str">
        <f>VLOOKUP(B45,[1]Sheet2!$F$2:$I$17496,4,FALSE)</f>
        <v xml:space="preserve">E8367800                      </v>
      </c>
      <c r="F45" s="16" t="str">
        <f>IFERROR(VLOOKUP(TRIM(B45),[2]!Table_Query_from_BetcoViews[[AlternateID]:[ItemDescr2]],5,FALSE),D45)</f>
        <v>Left support</v>
      </c>
      <c r="G45" s="7"/>
      <c r="H45" s="2"/>
      <c r="I45" s="2"/>
    </row>
    <row r="46" spans="1:9">
      <c r="A46" s="3">
        <v>40</v>
      </c>
      <c r="B46" s="3">
        <v>400758</v>
      </c>
      <c r="C46" s="3">
        <v>1</v>
      </c>
      <c r="D46" s="2" t="s">
        <v>46</v>
      </c>
      <c r="E46" t="str">
        <f>VLOOKUP(B46,[1]Sheet2!$F$2:$I$17496,4,FALSE)</f>
        <v xml:space="preserve">E8367300                      </v>
      </c>
      <c r="F46" s="16" t="str">
        <f>IFERROR(VLOOKUP(TRIM(B46),[2]!Table_Query_from_BetcoViews[[AlternateID]:[ItemDescr2]],5,FALSE),D46)</f>
        <v>Right support</v>
      </c>
      <c r="G46" s="7"/>
      <c r="H46" s="2"/>
      <c r="I46" s="2"/>
    </row>
    <row r="47" spans="1:9">
      <c r="A47" s="3">
        <v>41</v>
      </c>
      <c r="B47" s="3">
        <v>409832</v>
      </c>
      <c r="C47" s="3">
        <v>2</v>
      </c>
      <c r="D47" s="2" t="s">
        <v>24</v>
      </c>
      <c r="E47" t="e">
        <f>VLOOKUP(B47,[1]Sheet2!$F$2:$I$17496,4,FALSE)</f>
        <v>#N/A</v>
      </c>
      <c r="F47" s="16" t="str">
        <f>IFERROR(VLOOKUP(TRIM(B47),[2]!Table_Query_from_BetcoViews[[AlternateID]:[ItemDescr2]],5,FALSE),D47)</f>
        <v>Cap</v>
      </c>
      <c r="G47" s="7"/>
      <c r="H47" s="2"/>
      <c r="I47" s="2"/>
    </row>
    <row r="48" spans="1:9">
      <c r="A48" s="3">
        <v>42</v>
      </c>
      <c r="B48" s="3">
        <v>204895</v>
      </c>
      <c r="C48" s="3">
        <v>2</v>
      </c>
      <c r="D48" s="2" t="s">
        <v>47</v>
      </c>
      <c r="E48" t="str">
        <f>VLOOKUP(B48,[1]Sheet2!$F$2:$I$17496,4,FALSE)</f>
        <v xml:space="preserve">E8367400                      </v>
      </c>
      <c r="F48" s="16" t="str">
        <f>IFERROR(VLOOKUP(TRIM(B48),[2]!Table_Query_from_BetcoViews[[AlternateID]:[ItemDescr2]],5,FALSE),D48)</f>
        <v>Chain</v>
      </c>
      <c r="G48" s="7"/>
      <c r="H48" s="2"/>
      <c r="I48" s="2"/>
    </row>
    <row r="49" spans="1:9">
      <c r="A49" s="3">
        <v>44</v>
      </c>
      <c r="B49" s="3">
        <v>409871</v>
      </c>
      <c r="C49" s="3">
        <v>2</v>
      </c>
      <c r="D49" s="2" t="s">
        <v>24</v>
      </c>
      <c r="E49" t="str">
        <f>VLOOKUP(B49,[1]Sheet2!$F$2:$I$17496,4,FALSE)</f>
        <v xml:space="preserve">E8164100                      </v>
      </c>
      <c r="F49" s="16" t="str">
        <f>IFERROR(VLOOKUP(TRIM(B49),[2]!Table_Query_from_BetcoViews[[AlternateID]:[ItemDescr2]],5,FALSE),D49)</f>
        <v>Cover, Fuse</v>
      </c>
      <c r="G49" s="7"/>
      <c r="H49" s="2"/>
      <c r="I49" s="2"/>
    </row>
    <row r="50" spans="1:9">
      <c r="A50" s="3">
        <v>45</v>
      </c>
      <c r="B50" s="3">
        <v>409872</v>
      </c>
      <c r="C50" s="3">
        <v>1</v>
      </c>
      <c r="D50" s="2" t="s">
        <v>2</v>
      </c>
      <c r="E50" t="str">
        <f>VLOOKUP(B50,[1]Sheet2!$F$2:$I$17496,4,FALSE)</f>
        <v xml:space="preserve">E8849700                      </v>
      </c>
      <c r="F50" s="16" t="str">
        <f>IFERROR(VLOOKUP(TRIM(B50),[2]!Table_Query_from_BetcoViews[[AlternateID]:[ItemDescr2]],5,FALSE),D50)</f>
        <v>Fuse Block End Cap</v>
      </c>
      <c r="G50" s="7"/>
      <c r="H50" s="2"/>
      <c r="I50" s="2"/>
    </row>
    <row r="51" spans="1:9">
      <c r="A51" s="3">
        <v>46</v>
      </c>
      <c r="B51" s="3">
        <v>209381</v>
      </c>
      <c r="C51" s="3">
        <v>2</v>
      </c>
      <c r="D51" s="2" t="s">
        <v>48</v>
      </c>
      <c r="E51" t="str">
        <f>VLOOKUP(B51,[1]Sheet2!$F$2:$I$17496,4,FALSE)</f>
        <v xml:space="preserve">E8165800                      </v>
      </c>
      <c r="F51" s="16" t="str">
        <f>IFERROR(VLOOKUP(TRIM(B51),[2]!Table_Query_from_BetcoViews[[AlternateID]:[ItemDescr2]],5,FALSE),D51)</f>
        <v>Cable</v>
      </c>
      <c r="G51" s="7"/>
      <c r="H51" s="2"/>
      <c r="I51" s="2"/>
    </row>
    <row r="52" spans="1:9">
      <c r="A52" s="3">
        <v>47</v>
      </c>
      <c r="B52" s="3">
        <v>409586</v>
      </c>
      <c r="C52" s="3">
        <v>2</v>
      </c>
      <c r="D52" s="2" t="s">
        <v>49</v>
      </c>
      <c r="E52" t="str">
        <f>VLOOKUP(B52,[1]Sheet2!$F$2:$I$17496,4,FALSE)</f>
        <v xml:space="preserve">E8164200                      </v>
      </c>
      <c r="F52" s="16" t="str">
        <f>IFERROR(VLOOKUP(TRIM(B52),[2]!Table_Query_from_BetcoViews[[AlternateID]:[ItemDescr2]],5,FALSE),D52)</f>
        <v>Fuseholder</v>
      </c>
      <c r="G52" s="7"/>
      <c r="H52" s="2"/>
      <c r="I52" s="2"/>
    </row>
    <row r="53" spans="1:9">
      <c r="A53" s="3">
        <v>48</v>
      </c>
      <c r="B53" s="3">
        <v>409610</v>
      </c>
      <c r="C53" s="3">
        <v>2</v>
      </c>
      <c r="D53" s="2" t="s">
        <v>50</v>
      </c>
      <c r="E53" t="str">
        <f>VLOOKUP(B53,[1]Sheet2!$F$2:$I$17496,4,FALSE)</f>
        <v xml:space="preserve">E8173400                      </v>
      </c>
      <c r="F53" s="16" t="str">
        <f>IFERROR(VLOOKUP(TRIM(B53),[2]!Table_Query_from_BetcoViews[[AlternateID]:[ItemDescr2]],5,FALSE),D53)</f>
        <v>Fuse,  40 amp, Rider Scrubber</v>
      </c>
      <c r="G53" s="7"/>
      <c r="H53" s="2"/>
      <c r="I53" s="2"/>
    </row>
    <row r="54" spans="1:9">
      <c r="A54" s="3">
        <v>49</v>
      </c>
      <c r="B54" s="3">
        <v>408061</v>
      </c>
      <c r="C54" s="3">
        <v>2</v>
      </c>
      <c r="D54" s="2" t="s">
        <v>25</v>
      </c>
      <c r="E54" t="str">
        <f>VLOOKUP(B54,[1]Sheet2!$F$2:$I$17496,4,FALSE)</f>
        <v xml:space="preserve">E8173000                      </v>
      </c>
      <c r="F54" s="16" t="str">
        <f>IFERROR(VLOOKUP(TRIM(B54),[2]!Table_Query_from_BetcoViews[[AlternateID]:[ItemDescr2]],5,FALSE),D54)</f>
        <v>Bushing</v>
      </c>
      <c r="G54" s="7"/>
      <c r="H54" s="2"/>
      <c r="I54" s="2"/>
    </row>
    <row r="55" spans="1:9">
      <c r="A55" s="3">
        <v>50</v>
      </c>
      <c r="B55" s="3">
        <v>405711</v>
      </c>
      <c r="C55" s="3">
        <v>4</v>
      </c>
      <c r="D55" s="2" t="s">
        <v>51</v>
      </c>
      <c r="E55" t="str">
        <f>VLOOKUP(B55,[1]Sheet2!$F$2:$I$17496,4,FALSE)</f>
        <v xml:space="preserve">E8368100                      </v>
      </c>
      <c r="F55" s="16" t="str">
        <f>IFERROR(VLOOKUP(TRIM(B55),[2]!Table_Query_from_BetcoViews[[AlternateID]:[ItemDescr2]],5,FALSE),D55)</f>
        <v>Wheel</v>
      </c>
      <c r="G55" s="7"/>
      <c r="H55" s="2"/>
      <c r="I55" s="2"/>
    </row>
    <row r="56" spans="1:9">
      <c r="A56" s="3">
        <v>51</v>
      </c>
      <c r="B56" s="3">
        <v>203352</v>
      </c>
      <c r="C56" s="3">
        <v>8</v>
      </c>
      <c r="D56" s="2" t="s">
        <v>23</v>
      </c>
      <c r="E56" t="str">
        <f>VLOOKUP(B56,[1]Sheet2!$F$2:$I$17496,4,FALSE)</f>
        <v xml:space="preserve">E8338000                      </v>
      </c>
      <c r="F56" s="16" t="str">
        <f>IFERROR(VLOOKUP(TRIM(B56),[2]!Table_Query_from_BetcoViews[[AlternateID]:[ItemDescr2]],5,FALSE),D56)</f>
        <v>Washer</v>
      </c>
      <c r="G56" s="7"/>
      <c r="H56" s="2"/>
      <c r="I56" s="2"/>
    </row>
    <row r="57" spans="1:9">
      <c r="A57" s="3">
        <v>52</v>
      </c>
      <c r="B57" s="3">
        <v>203353</v>
      </c>
      <c r="C57" s="3">
        <v>4</v>
      </c>
      <c r="D57" s="2" t="s">
        <v>22</v>
      </c>
      <c r="E57" t="str">
        <f>VLOOKUP(B57,[1]Sheet2!$F$2:$I$17496,4,FALSE)</f>
        <v xml:space="preserve">E8367900                      </v>
      </c>
      <c r="F57" s="16" t="str">
        <f>IFERROR(VLOOKUP(TRIM(B57),[2]!Table_Query_from_BetcoViews[[AlternateID]:[ItemDescr2]],5,FALSE),D57)</f>
        <v>Pin</v>
      </c>
      <c r="G57" s="7"/>
      <c r="H57" s="2"/>
      <c r="I57" s="2"/>
    </row>
    <row r="58" spans="1:9">
      <c r="A58" s="3">
        <v>53</v>
      </c>
      <c r="B58" s="3">
        <v>400368</v>
      </c>
      <c r="C58" s="3">
        <v>2</v>
      </c>
      <c r="D58" s="2" t="s">
        <v>52</v>
      </c>
      <c r="E58" t="str">
        <f>VLOOKUP(B58,[1]Sheet2!$F$2:$I$17496,4,FALSE)</f>
        <v xml:space="preserve">E8358000                      </v>
      </c>
      <c r="F58" s="16" t="str">
        <f>IFERROR(VLOOKUP(TRIM(B58),[2]!Table_Query_from_BetcoViews[[AlternateID]:[ItemDescr2]],5,FALSE),D58)</f>
        <v>Ring</v>
      </c>
      <c r="G58" s="7"/>
      <c r="H58" s="2"/>
      <c r="I58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58"/>
  <sheetViews>
    <sheetView tabSelected="1" workbookViewId="0">
      <selection activeCell="E3" sqref="E3:E58"/>
    </sheetView>
  </sheetViews>
  <sheetFormatPr defaultRowHeight="12.2" customHeight="1"/>
  <cols>
    <col min="1" max="1" width="14.5703125" customWidth="1"/>
    <col min="2" max="2" width="9.140625" style="8"/>
    <col min="3" max="3" width="9.140625" customWidth="1"/>
    <col min="4" max="4" width="9.140625" style="8"/>
    <col min="5" max="5" width="26.7109375" customWidth="1"/>
    <col min="6" max="6" width="20" customWidth="1"/>
  </cols>
  <sheetData>
    <row r="2" spans="2:5" ht="12.2" customHeight="1">
      <c r="B2" s="12" t="s">
        <v>56</v>
      </c>
      <c r="C2" s="15" t="s">
        <v>55</v>
      </c>
      <c r="D2" s="12" t="s">
        <v>53</v>
      </c>
      <c r="E2" s="13" t="s">
        <v>0</v>
      </c>
    </row>
    <row r="3" spans="2:5" ht="12.2" customHeight="1">
      <c r="B3" s="11">
        <v>1</v>
      </c>
      <c r="C3" s="14">
        <v>203665</v>
      </c>
      <c r="D3" s="9">
        <v>2</v>
      </c>
      <c r="E3" s="10" t="s">
        <v>2</v>
      </c>
    </row>
    <row r="4" spans="2:5" ht="12.2" customHeight="1">
      <c r="B4" s="11">
        <v>2</v>
      </c>
      <c r="C4" s="10" t="s">
        <v>57</v>
      </c>
      <c r="D4" s="9">
        <v>1</v>
      </c>
      <c r="E4" s="10" t="s">
        <v>101</v>
      </c>
    </row>
    <row r="5" spans="2:5" ht="12.2" customHeight="1">
      <c r="B5" s="11">
        <v>3</v>
      </c>
      <c r="C5" s="14">
        <v>400364</v>
      </c>
      <c r="D5" s="9">
        <v>1</v>
      </c>
      <c r="E5" s="10" t="s">
        <v>6</v>
      </c>
    </row>
    <row r="6" spans="2:5" ht="12.2" customHeight="1">
      <c r="B6" s="11">
        <v>4</v>
      </c>
      <c r="C6" s="10" t="s">
        <v>58</v>
      </c>
      <c r="D6" s="9">
        <v>1</v>
      </c>
      <c r="E6" s="10" t="s">
        <v>102</v>
      </c>
    </row>
    <row r="7" spans="2:5" ht="12.2" customHeight="1">
      <c r="B7" s="9" t="s">
        <v>9</v>
      </c>
      <c r="C7" s="10" t="s">
        <v>58</v>
      </c>
      <c r="D7" s="9">
        <v>1</v>
      </c>
      <c r="E7" s="10" t="s">
        <v>102</v>
      </c>
    </row>
    <row r="8" spans="2:5" ht="12.2" customHeight="1">
      <c r="B8" s="11">
        <v>5</v>
      </c>
      <c r="C8" s="14">
        <v>203674</v>
      </c>
      <c r="D8" s="9">
        <v>1</v>
      </c>
      <c r="E8" s="10" t="s">
        <v>12</v>
      </c>
    </row>
    <row r="9" spans="2:5" ht="12.2" customHeight="1">
      <c r="B9" s="11">
        <v>6</v>
      </c>
      <c r="C9" s="10" t="s">
        <v>59</v>
      </c>
      <c r="D9" s="9">
        <v>1</v>
      </c>
      <c r="E9" s="10" t="s">
        <v>103</v>
      </c>
    </row>
    <row r="10" spans="2:5" ht="12.2" customHeight="1">
      <c r="B10" s="11">
        <v>7</v>
      </c>
      <c r="C10" s="10" t="s">
        <v>60</v>
      </c>
      <c r="D10" s="9">
        <v>2</v>
      </c>
      <c r="E10" s="10" t="s">
        <v>104</v>
      </c>
    </row>
    <row r="11" spans="2:5" ht="12.2" customHeight="1">
      <c r="B11" s="11">
        <v>8</v>
      </c>
      <c r="C11" s="10" t="s">
        <v>61</v>
      </c>
      <c r="D11" s="9">
        <v>2</v>
      </c>
      <c r="E11" s="10" t="s">
        <v>105</v>
      </c>
    </row>
    <row r="12" spans="2:5" ht="12.2" customHeight="1">
      <c r="B12" s="11">
        <v>9</v>
      </c>
      <c r="C12" s="10" t="s">
        <v>61</v>
      </c>
      <c r="D12" s="9">
        <v>2</v>
      </c>
      <c r="E12" s="10" t="s">
        <v>105</v>
      </c>
    </row>
    <row r="13" spans="2:5" ht="12.2" customHeight="1">
      <c r="B13" s="9">
        <v>10</v>
      </c>
      <c r="C13" s="10" t="s">
        <v>62</v>
      </c>
      <c r="D13" s="9">
        <v>2</v>
      </c>
      <c r="E13" s="10" t="s">
        <v>106</v>
      </c>
    </row>
    <row r="14" spans="2:5" ht="12.2" customHeight="1">
      <c r="B14" s="9">
        <v>11</v>
      </c>
      <c r="C14" s="10" t="s">
        <v>63</v>
      </c>
      <c r="D14" s="9">
        <v>2</v>
      </c>
      <c r="E14" s="10" t="s">
        <v>107</v>
      </c>
    </row>
    <row r="15" spans="2:5" ht="12.2" customHeight="1">
      <c r="B15" s="9">
        <v>12</v>
      </c>
      <c r="C15" s="10" t="s">
        <v>61</v>
      </c>
      <c r="D15" s="9">
        <v>2</v>
      </c>
      <c r="E15" s="10" t="s">
        <v>105</v>
      </c>
    </row>
    <row r="16" spans="2:5" ht="12.2" customHeight="1">
      <c r="B16" s="9">
        <v>13</v>
      </c>
      <c r="C16" s="10" t="s">
        <v>64</v>
      </c>
      <c r="D16" s="9">
        <v>2</v>
      </c>
      <c r="E16" s="10" t="s">
        <v>108</v>
      </c>
    </row>
    <row r="17" spans="2:5" ht="12.2" customHeight="1">
      <c r="B17" s="9">
        <v>14</v>
      </c>
      <c r="C17" s="10" t="s">
        <v>65</v>
      </c>
      <c r="D17" s="9">
        <v>2</v>
      </c>
      <c r="E17" s="10" t="s">
        <v>109</v>
      </c>
    </row>
    <row r="18" spans="2:5" ht="12.2" customHeight="1">
      <c r="B18" s="9">
        <v>15</v>
      </c>
      <c r="C18" s="10" t="s">
        <v>66</v>
      </c>
      <c r="D18" s="9">
        <v>4</v>
      </c>
      <c r="E18" s="10" t="s">
        <v>110</v>
      </c>
    </row>
    <row r="19" spans="2:5" ht="12.2" customHeight="1">
      <c r="B19" s="9">
        <v>16</v>
      </c>
      <c r="C19" s="10" t="s">
        <v>67</v>
      </c>
      <c r="D19" s="9">
        <v>2</v>
      </c>
      <c r="E19" s="10" t="s">
        <v>111</v>
      </c>
    </row>
    <row r="20" spans="2:5" ht="12.2" customHeight="1">
      <c r="B20" s="9">
        <v>17</v>
      </c>
      <c r="C20" s="14">
        <v>408023</v>
      </c>
      <c r="D20" s="9">
        <v>2</v>
      </c>
      <c r="E20" s="10" t="s">
        <v>25</v>
      </c>
    </row>
    <row r="21" spans="2:5" ht="12.2" customHeight="1">
      <c r="B21" s="9">
        <v>18</v>
      </c>
      <c r="C21" s="14">
        <v>203668</v>
      </c>
      <c r="D21" s="9">
        <v>1</v>
      </c>
      <c r="E21" s="10" t="s">
        <v>26</v>
      </c>
    </row>
    <row r="22" spans="2:5" ht="12.2" customHeight="1">
      <c r="B22" s="9">
        <v>19</v>
      </c>
      <c r="C22" s="14">
        <v>203669</v>
      </c>
      <c r="D22" s="9">
        <v>1</v>
      </c>
      <c r="E22" s="10" t="s">
        <v>27</v>
      </c>
    </row>
    <row r="23" spans="2:5" ht="12.2" customHeight="1">
      <c r="B23" s="9">
        <v>20</v>
      </c>
      <c r="C23" s="10" t="s">
        <v>68</v>
      </c>
      <c r="D23" s="9">
        <v>2</v>
      </c>
      <c r="E23" s="10" t="s">
        <v>112</v>
      </c>
    </row>
    <row r="24" spans="2:5" ht="12.2" customHeight="1">
      <c r="B24" s="9">
        <v>21</v>
      </c>
      <c r="C24" s="10" t="s">
        <v>69</v>
      </c>
      <c r="D24" s="9">
        <v>1</v>
      </c>
      <c r="E24" s="10" t="s">
        <v>113</v>
      </c>
    </row>
    <row r="25" spans="2:5" ht="12.2" customHeight="1">
      <c r="B25" s="9">
        <v>22</v>
      </c>
      <c r="C25" s="10" t="s">
        <v>70</v>
      </c>
      <c r="D25" s="9">
        <v>1</v>
      </c>
      <c r="E25" s="10" t="s">
        <v>114</v>
      </c>
    </row>
    <row r="26" spans="2:5" ht="12.2" customHeight="1">
      <c r="B26" s="9">
        <v>23</v>
      </c>
      <c r="C26" s="10" t="s">
        <v>71</v>
      </c>
      <c r="D26" s="9">
        <v>1</v>
      </c>
      <c r="E26" s="10" t="s">
        <v>115</v>
      </c>
    </row>
    <row r="27" spans="2:5" ht="12.2" customHeight="1">
      <c r="B27" s="9">
        <v>24</v>
      </c>
      <c r="C27" s="10" t="s">
        <v>72</v>
      </c>
      <c r="D27" s="9">
        <v>2</v>
      </c>
      <c r="E27" s="10" t="s">
        <v>116</v>
      </c>
    </row>
    <row r="28" spans="2:5" ht="12.2" customHeight="1">
      <c r="B28" s="9" t="s">
        <v>33</v>
      </c>
      <c r="C28" s="10" t="s">
        <v>73</v>
      </c>
      <c r="D28" s="9">
        <v>2</v>
      </c>
      <c r="E28" s="10" t="s">
        <v>117</v>
      </c>
    </row>
    <row r="29" spans="2:5" ht="12.2" customHeight="1">
      <c r="B29" s="9" t="s">
        <v>34</v>
      </c>
      <c r="C29" s="10" t="s">
        <v>74</v>
      </c>
      <c r="D29" s="9">
        <v>2</v>
      </c>
      <c r="E29" s="10" t="s">
        <v>118</v>
      </c>
    </row>
    <row r="30" spans="2:5" ht="12.2" customHeight="1">
      <c r="B30" s="9" t="s">
        <v>35</v>
      </c>
      <c r="C30" s="10" t="s">
        <v>75</v>
      </c>
      <c r="D30" s="9">
        <v>2</v>
      </c>
      <c r="E30" s="10" t="s">
        <v>119</v>
      </c>
    </row>
    <row r="31" spans="2:5" ht="12.2" customHeight="1">
      <c r="B31" s="9">
        <v>25</v>
      </c>
      <c r="C31" s="14">
        <v>400363</v>
      </c>
      <c r="D31" s="9">
        <v>1</v>
      </c>
      <c r="E31" s="10" t="s">
        <v>36</v>
      </c>
    </row>
    <row r="32" spans="2:5" ht="12.2" customHeight="1">
      <c r="B32" s="9">
        <v>26</v>
      </c>
      <c r="C32" s="10" t="s">
        <v>76</v>
      </c>
      <c r="D32" s="9">
        <v>2</v>
      </c>
      <c r="E32" s="10" t="s">
        <v>120</v>
      </c>
    </row>
    <row r="33" spans="2:5" ht="12.2" customHeight="1">
      <c r="B33" s="9">
        <v>27</v>
      </c>
      <c r="C33" s="10" t="s">
        <v>77</v>
      </c>
      <c r="D33" s="9">
        <v>2</v>
      </c>
      <c r="E33" s="10" t="s">
        <v>121</v>
      </c>
    </row>
    <row r="34" spans="2:5" ht="12.2" customHeight="1">
      <c r="B34" s="9">
        <v>28</v>
      </c>
      <c r="C34" s="10" t="s">
        <v>78</v>
      </c>
      <c r="D34" s="9">
        <v>2</v>
      </c>
      <c r="E34" s="10" t="s">
        <v>122</v>
      </c>
    </row>
    <row r="35" spans="2:5" ht="12.2" customHeight="1">
      <c r="B35" s="9">
        <v>29</v>
      </c>
      <c r="C35" s="10" t="s">
        <v>79</v>
      </c>
      <c r="D35" s="9">
        <v>2</v>
      </c>
      <c r="E35" s="10" t="s">
        <v>123</v>
      </c>
    </row>
    <row r="36" spans="2:5" ht="12.2" customHeight="1">
      <c r="B36" s="9">
        <v>30</v>
      </c>
      <c r="C36" s="10" t="s">
        <v>80</v>
      </c>
      <c r="D36" s="9">
        <v>2</v>
      </c>
      <c r="E36" s="10" t="s">
        <v>124</v>
      </c>
    </row>
    <row r="37" spans="2:5" ht="12.2" customHeight="1">
      <c r="B37" s="9">
        <v>31</v>
      </c>
      <c r="C37" s="10" t="s">
        <v>81</v>
      </c>
      <c r="D37" s="9">
        <v>6</v>
      </c>
      <c r="E37" s="10" t="s">
        <v>125</v>
      </c>
    </row>
    <row r="38" spans="2:5" ht="12.2" customHeight="1">
      <c r="B38" s="9">
        <v>32</v>
      </c>
      <c r="C38" s="10" t="s">
        <v>82</v>
      </c>
      <c r="D38" s="9">
        <v>1</v>
      </c>
      <c r="E38" s="10" t="s">
        <v>126</v>
      </c>
    </row>
    <row r="39" spans="2:5" ht="12.2" customHeight="1">
      <c r="B39" s="9">
        <v>33</v>
      </c>
      <c r="C39" s="10" t="s">
        <v>83</v>
      </c>
      <c r="D39" s="9">
        <v>1</v>
      </c>
      <c r="E39" s="10" t="s">
        <v>127</v>
      </c>
    </row>
    <row r="40" spans="2:5" ht="12.2" customHeight="1">
      <c r="B40" s="9">
        <v>34</v>
      </c>
      <c r="C40" s="10" t="s">
        <v>84</v>
      </c>
      <c r="D40" s="9">
        <v>1</v>
      </c>
      <c r="E40" s="10" t="s">
        <v>128</v>
      </c>
    </row>
    <row r="41" spans="2:5" ht="12.2" customHeight="1">
      <c r="B41" s="9">
        <v>35</v>
      </c>
      <c r="C41" s="10" t="s">
        <v>85</v>
      </c>
      <c r="D41" s="9">
        <v>1</v>
      </c>
      <c r="E41" s="10" t="s">
        <v>129</v>
      </c>
    </row>
    <row r="42" spans="2:5" ht="12.2" customHeight="1">
      <c r="B42" s="9">
        <v>36</v>
      </c>
      <c r="C42" s="10" t="s">
        <v>86</v>
      </c>
      <c r="D42" s="9">
        <v>2</v>
      </c>
      <c r="E42" s="10" t="s">
        <v>130</v>
      </c>
    </row>
    <row r="43" spans="2:5" ht="12.2" customHeight="1">
      <c r="B43" s="9">
        <v>37</v>
      </c>
      <c r="C43" s="10" t="s">
        <v>87</v>
      </c>
      <c r="D43" s="9">
        <v>2</v>
      </c>
      <c r="E43" s="10" t="s">
        <v>131</v>
      </c>
    </row>
    <row r="44" spans="2:5" ht="12.2" customHeight="1">
      <c r="B44" s="9">
        <v>38</v>
      </c>
      <c r="C44" s="14">
        <v>203673</v>
      </c>
      <c r="D44" s="9">
        <v>2</v>
      </c>
      <c r="E44" s="10" t="s">
        <v>12</v>
      </c>
    </row>
    <row r="45" spans="2:5" ht="12.2" customHeight="1">
      <c r="B45" s="9">
        <v>39</v>
      </c>
      <c r="C45" s="10" t="s">
        <v>88</v>
      </c>
      <c r="D45" s="9">
        <v>1</v>
      </c>
      <c r="E45" s="10" t="s">
        <v>132</v>
      </c>
    </row>
    <row r="46" spans="2:5" ht="12.2" customHeight="1">
      <c r="B46" s="9">
        <v>40</v>
      </c>
      <c r="C46" s="10" t="s">
        <v>89</v>
      </c>
      <c r="D46" s="9">
        <v>1</v>
      </c>
      <c r="E46" s="10" t="s">
        <v>133</v>
      </c>
    </row>
    <row r="47" spans="2:5" ht="12.2" customHeight="1">
      <c r="B47" s="9">
        <v>41</v>
      </c>
      <c r="C47" s="14">
        <v>409832</v>
      </c>
      <c r="D47" s="9">
        <v>2</v>
      </c>
      <c r="E47" s="10" t="s">
        <v>134</v>
      </c>
    </row>
    <row r="48" spans="2:5" ht="12.2" customHeight="1">
      <c r="B48" s="9">
        <v>42</v>
      </c>
      <c r="C48" s="10" t="s">
        <v>90</v>
      </c>
      <c r="D48" s="9">
        <v>2</v>
      </c>
      <c r="E48" s="10" t="s">
        <v>135</v>
      </c>
    </row>
    <row r="49" spans="2:5" ht="12.2" customHeight="1">
      <c r="B49" s="9">
        <v>44</v>
      </c>
      <c r="C49" s="10" t="s">
        <v>91</v>
      </c>
      <c r="D49" s="9">
        <v>2</v>
      </c>
      <c r="E49" s="10" t="s">
        <v>136</v>
      </c>
    </row>
    <row r="50" spans="2:5" ht="12.2" customHeight="1">
      <c r="B50" s="9">
        <v>45</v>
      </c>
      <c r="C50" s="10" t="s">
        <v>92</v>
      </c>
      <c r="D50" s="9">
        <v>1</v>
      </c>
      <c r="E50" s="10" t="s">
        <v>137</v>
      </c>
    </row>
    <row r="51" spans="2:5" ht="12.2" customHeight="1">
      <c r="B51" s="9">
        <v>46</v>
      </c>
      <c r="C51" s="10" t="s">
        <v>93</v>
      </c>
      <c r="D51" s="9">
        <v>2</v>
      </c>
      <c r="E51" s="10" t="s">
        <v>138</v>
      </c>
    </row>
    <row r="52" spans="2:5" ht="12.2" customHeight="1">
      <c r="B52" s="9">
        <v>47</v>
      </c>
      <c r="C52" s="10" t="s">
        <v>94</v>
      </c>
      <c r="D52" s="9">
        <v>2</v>
      </c>
      <c r="E52" s="10" t="s">
        <v>139</v>
      </c>
    </row>
    <row r="53" spans="2:5" ht="12.2" customHeight="1">
      <c r="B53" s="9">
        <v>48</v>
      </c>
      <c r="C53" s="10" t="s">
        <v>95</v>
      </c>
      <c r="D53" s="9">
        <v>2</v>
      </c>
      <c r="E53" s="10" t="s">
        <v>140</v>
      </c>
    </row>
    <row r="54" spans="2:5" ht="12.2" customHeight="1">
      <c r="B54" s="9">
        <v>49</v>
      </c>
      <c r="C54" s="10" t="s">
        <v>96</v>
      </c>
      <c r="D54" s="9">
        <v>2</v>
      </c>
      <c r="E54" s="10" t="s">
        <v>141</v>
      </c>
    </row>
    <row r="55" spans="2:5" ht="12.2" customHeight="1">
      <c r="B55" s="9">
        <v>50</v>
      </c>
      <c r="C55" s="10" t="s">
        <v>97</v>
      </c>
      <c r="D55" s="9">
        <v>4</v>
      </c>
      <c r="E55" s="10" t="s">
        <v>142</v>
      </c>
    </row>
    <row r="56" spans="2:5" ht="12.2" customHeight="1">
      <c r="B56" s="9">
        <v>51</v>
      </c>
      <c r="C56" s="10" t="s">
        <v>98</v>
      </c>
      <c r="D56" s="9">
        <v>8</v>
      </c>
      <c r="E56" s="10" t="s">
        <v>143</v>
      </c>
    </row>
    <row r="57" spans="2:5" ht="12.2" customHeight="1">
      <c r="B57" s="9">
        <v>52</v>
      </c>
      <c r="C57" s="10" t="s">
        <v>99</v>
      </c>
      <c r="D57" s="9">
        <v>4</v>
      </c>
      <c r="E57" s="10" t="s">
        <v>131</v>
      </c>
    </row>
    <row r="58" spans="2:5" ht="12.2" customHeight="1">
      <c r="B58" s="9">
        <v>53</v>
      </c>
      <c r="C58" s="10" t="s">
        <v>100</v>
      </c>
      <c r="D58" s="9">
        <v>2</v>
      </c>
      <c r="E58" s="10" t="s">
        <v>144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A80F6B-54E0-46E3-A926-85F4BF9A2A98}"/>
</file>

<file path=customXml/itemProps2.xml><?xml version="1.0" encoding="utf-8"?>
<ds:datastoreItem xmlns:ds="http://schemas.openxmlformats.org/officeDocument/2006/customXml" ds:itemID="{70D4CA15-C6E8-4771-A230-592DDACF376C}"/>
</file>

<file path=customXml/itemProps3.xml><?xml version="1.0" encoding="utf-8"?>
<ds:datastoreItem xmlns:ds="http://schemas.openxmlformats.org/officeDocument/2006/customXml" ds:itemID="{27DB6259-43AD-4114-AC06-079C98EA59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2010-08-06T18:23:34Z</cp:lastPrinted>
  <dcterms:created xsi:type="dcterms:W3CDTF">2010-07-27T19:42:42Z</dcterms:created>
  <dcterms:modified xsi:type="dcterms:W3CDTF">2010-08-06T18:23:45Z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